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0496" windowHeight="9048"/>
  </bookViews>
  <sheets>
    <sheet name="Лист1 (2)" sheetId="5" r:id="rId1"/>
    <sheet name="Лист2" sheetId="4" r:id="rId2"/>
    <sheet name="Лист1" sheetId="3" r:id="rId3"/>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E23" i="5" l="1"/>
  <c r="F23" i="5"/>
  <c r="I23" i="5"/>
  <c r="E24" i="5"/>
  <c r="F24" i="5"/>
  <c r="I24" i="5"/>
  <c r="F25" i="5"/>
  <c r="I25" i="5"/>
  <c r="I26" i="5"/>
  <c r="E16" i="5"/>
  <c r="F16" i="5"/>
  <c r="I16" i="5"/>
  <c r="E17" i="5"/>
  <c r="F17" i="5"/>
  <c r="I17" i="5"/>
  <c r="F18" i="5"/>
  <c r="I18" i="5"/>
  <c r="E19" i="5"/>
  <c r="F19" i="5"/>
  <c r="I19" i="5"/>
  <c r="E20" i="5"/>
  <c r="F20" i="5"/>
  <c r="I20" i="5"/>
  <c r="G21" i="5"/>
  <c r="F21" i="5"/>
  <c r="I21" i="5"/>
  <c r="I22" i="5"/>
  <c r="J22" i="5"/>
  <c r="D21" i="3"/>
  <c r="F22" i="3"/>
</calcChain>
</file>

<file path=xl/sharedStrings.xml><?xml version="1.0" encoding="utf-8"?>
<sst xmlns="http://schemas.openxmlformats.org/spreadsheetml/2006/main" count="83" uniqueCount="48">
  <si>
    <t>Наименование и характеристика работ</t>
  </si>
  <si>
    <t xml:space="preserve">Пункт
по
"СБЦ-1999"
</t>
  </si>
  <si>
    <t xml:space="preserve">Цена, 
руб
</t>
  </si>
  <si>
    <t>Количество</t>
  </si>
  <si>
    <t>Коэффициент</t>
  </si>
  <si>
    <t>Стоимость, руб.</t>
  </si>
  <si>
    <t xml:space="preserve">Справочник базовых цен на инженерно-геологические и инженерно-экологические </t>
  </si>
  <si>
    <t>изыскания для строительства М 1999  г</t>
  </si>
  <si>
    <t>№</t>
  </si>
  <si>
    <t>Стоимость с учетом индекса изменения сметной стоимости (45,12),          руб.</t>
  </si>
  <si>
    <t xml:space="preserve">Заказчик: </t>
  </si>
  <si>
    <t>Дренированное трехосное испытание (с предварительным уплотнением образца и отжатием воды из него в процессе всего испытания) - для определения характеристик прочности и деформируемости глинистых, пылевато-глинистых и биогенных грунтов в стабилизированном состоянии</t>
  </si>
  <si>
    <t>Комплекс определений физических свойств глинистых грунтов</t>
  </si>
  <si>
    <t>66/4-63/8</t>
  </si>
  <si>
    <t>63/17-63/8</t>
  </si>
  <si>
    <t>63/8</t>
  </si>
  <si>
    <t>Дренированное трехосное испытание (с предварительным уплотнением образца и отжатием воды из него в процессе всего испытания) - для определения характеристик прочности и деформируемости песчаных грунтов</t>
  </si>
  <si>
    <t>66/5-65/1</t>
  </si>
  <si>
    <t>65/1</t>
  </si>
  <si>
    <t>65/9-65/1</t>
  </si>
  <si>
    <t>Комплекс определений физических свойств песчаных грунтов</t>
  </si>
  <si>
    <t>Примечание</t>
  </si>
  <si>
    <t>Итого по глинистым грунтам</t>
  </si>
  <si>
    <t>Итого по песчаным грунтам</t>
  </si>
  <si>
    <t xml:space="preserve">Исполнитель: </t>
  </si>
  <si>
    <t>Смета на</t>
  </si>
  <si>
    <t>лабораторные исследований свойств грунтов для обесспечения модели грунта HS на объекте:</t>
  </si>
  <si>
    <t>Определяемые характеристки в рамках модели HS</t>
  </si>
  <si>
    <r>
      <t>γ</t>
    </r>
    <r>
      <rPr>
        <vertAlign val="subscript"/>
        <sz val="14"/>
        <rFont val="Times New Roman"/>
        <family val="1"/>
      </rPr>
      <t xml:space="preserve">unsat, </t>
    </r>
    <r>
      <rPr>
        <sz val="14"/>
        <rFont val="Times New Roman"/>
        <family val="1"/>
      </rPr>
      <t>γ</t>
    </r>
    <r>
      <rPr>
        <vertAlign val="subscript"/>
        <sz val="14"/>
        <rFont val="Times New Roman"/>
        <family val="1"/>
      </rPr>
      <t>sat</t>
    </r>
    <r>
      <rPr>
        <sz val="14"/>
        <rFont val="Times New Roman"/>
        <family val="1"/>
        <charset val="204"/>
      </rPr>
      <t>, e</t>
    </r>
  </si>
  <si>
    <t>Определение коэффициента фильтрации при консолидации в горизонтальном направлении</t>
  </si>
  <si>
    <r>
      <t>k</t>
    </r>
    <r>
      <rPr>
        <vertAlign val="subscript"/>
        <sz val="14"/>
        <rFont val="Times New Roman"/>
        <family val="1"/>
        <charset val="204"/>
      </rPr>
      <t>ф</t>
    </r>
    <r>
      <rPr>
        <vertAlign val="superscript"/>
        <sz val="14"/>
        <rFont val="Times New Roman"/>
        <family val="1"/>
        <charset val="204"/>
      </rPr>
      <t>x</t>
    </r>
  </si>
  <si>
    <t>62/20</t>
  </si>
  <si>
    <t>OCR</t>
  </si>
  <si>
    <t>63/20-63/8</t>
  </si>
  <si>
    <t>Сокращенный комплекс физико-механических свойств глинистого грунта. Показатели сжимаемости и сопутствующие определения при компрессионных испытаниях c двумя ветвями с нагрузкой и разгрузкой до 0,6 МПа (или определение просадочности) без учета комплекса физических свойств. Определение коэффициента фильтрации при консолидации в вертикальном направлении.</t>
  </si>
  <si>
    <r>
      <t>К</t>
    </r>
    <r>
      <rPr>
        <vertAlign val="subscript"/>
        <sz val="14"/>
        <rFont val="Times New Roman"/>
        <family val="1"/>
        <charset val="204"/>
      </rPr>
      <t>0</t>
    </r>
  </si>
  <si>
    <t>Определение коэффициента Ко в компрессионных приборах с возможностью измерения бокового давления</t>
  </si>
  <si>
    <t>63/17 (аналог)</t>
  </si>
  <si>
    <r>
      <t xml:space="preserve">c, φ, </t>
    </r>
    <r>
      <rPr>
        <sz val="14"/>
        <rFont val="Symbol"/>
        <family val="1"/>
        <charset val="2"/>
      </rPr>
      <t>y,</t>
    </r>
    <r>
      <rPr>
        <sz val="14"/>
        <rFont val="Times New Roman"/>
        <family val="1"/>
      </rPr>
      <t xml:space="preserve"> E</t>
    </r>
    <r>
      <rPr>
        <vertAlign val="subscript"/>
        <sz val="14"/>
        <rFont val="Times New Roman"/>
        <family val="1"/>
      </rPr>
      <t>50</t>
    </r>
    <r>
      <rPr>
        <vertAlign val="superscript"/>
        <sz val="14"/>
        <rFont val="Times New Roman"/>
        <family val="1"/>
      </rPr>
      <t>ref</t>
    </r>
    <r>
      <rPr>
        <sz val="14"/>
        <rFont val="Times New Roman"/>
        <family val="1"/>
        <charset val="204"/>
      </rPr>
      <t>,</t>
    </r>
    <r>
      <rPr>
        <vertAlign val="superscript"/>
        <sz val="14"/>
        <rFont val="Times New Roman"/>
        <family val="1"/>
      </rPr>
      <t xml:space="preserve"> </t>
    </r>
    <r>
      <rPr>
        <sz val="14"/>
        <rFont val="Times New Roman"/>
        <family val="1"/>
        <charset val="204"/>
      </rPr>
      <t>E</t>
    </r>
    <r>
      <rPr>
        <vertAlign val="subscript"/>
        <sz val="14"/>
        <rFont val="Times New Roman"/>
        <family val="1"/>
        <charset val="204"/>
      </rPr>
      <t>50,</t>
    </r>
    <r>
      <rPr>
        <sz val="14"/>
        <rFont val="Times New Roman"/>
        <family val="1"/>
        <charset val="204"/>
      </rPr>
      <t xml:space="preserve"> m</t>
    </r>
  </si>
  <si>
    <t>Специальный усиленный прибор с уменьшенным одометром</t>
  </si>
  <si>
    <r>
      <t>E</t>
    </r>
    <r>
      <rPr>
        <vertAlign val="subscript"/>
        <sz val="14"/>
        <rFont val="Times New Roman"/>
        <family val="1"/>
      </rPr>
      <t>oed</t>
    </r>
    <r>
      <rPr>
        <vertAlign val="superscript"/>
        <sz val="14"/>
        <rFont val="Times New Roman"/>
        <family val="1"/>
      </rPr>
      <t>ref</t>
    </r>
    <r>
      <rPr>
        <sz val="14"/>
        <rFont val="Times New Roman"/>
        <family val="1"/>
      </rPr>
      <t>, E</t>
    </r>
    <r>
      <rPr>
        <vertAlign val="subscript"/>
        <sz val="14"/>
        <rFont val="Times New Roman"/>
        <family val="1"/>
        <charset val="204"/>
      </rPr>
      <t>oed</t>
    </r>
    <r>
      <rPr>
        <sz val="14"/>
        <rFont val="Times New Roman"/>
        <family val="1"/>
      </rPr>
      <t>, E</t>
    </r>
    <r>
      <rPr>
        <vertAlign val="subscript"/>
        <sz val="14"/>
        <rFont val="Times New Roman"/>
        <family val="1"/>
        <charset val="204"/>
      </rPr>
      <t>ur</t>
    </r>
    <r>
      <rPr>
        <sz val="14"/>
        <rFont val="Times New Roman"/>
        <family val="1"/>
        <charset val="204"/>
      </rPr>
      <t>, m</t>
    </r>
  </si>
  <si>
    <r>
      <t>γ</t>
    </r>
    <r>
      <rPr>
        <vertAlign val="subscript"/>
        <sz val="14"/>
        <rFont val="Times New Roman"/>
        <family val="1"/>
      </rPr>
      <t xml:space="preserve">unsat, </t>
    </r>
    <r>
      <rPr>
        <sz val="14"/>
        <rFont val="Times New Roman"/>
        <family val="1"/>
      </rPr>
      <t>γ</t>
    </r>
    <r>
      <rPr>
        <vertAlign val="subscript"/>
        <sz val="14"/>
        <rFont val="Times New Roman"/>
        <family val="1"/>
      </rPr>
      <t>sat</t>
    </r>
    <r>
      <rPr>
        <sz val="14"/>
        <rFont val="Times New Roman"/>
        <family val="1"/>
      </rPr>
      <t>, k</t>
    </r>
    <r>
      <rPr>
        <vertAlign val="subscript"/>
        <sz val="14"/>
        <rFont val="Times New Roman"/>
        <family val="1"/>
        <charset val="204"/>
      </rPr>
      <t>ф</t>
    </r>
    <r>
      <rPr>
        <vertAlign val="superscript"/>
        <sz val="14"/>
        <rFont val="Times New Roman"/>
        <family val="1"/>
        <charset val="204"/>
      </rPr>
      <t>у</t>
    </r>
    <r>
      <rPr>
        <sz val="14"/>
        <rFont val="Times New Roman"/>
        <family val="1"/>
        <charset val="204"/>
      </rPr>
      <t>, e</t>
    </r>
  </si>
  <si>
    <t>Сокращенный комплекс физико-механических свойств песчаного грунта. Показатели сжимаемости и сопутствующие определения при компрессионных испытаниях по двум ветвям с нагрузкой до 0,6 МПа и разгрузкой  (9 точек наблюдения) без учета комплекса физических свойств</t>
  </si>
  <si>
    <t>Стоимость испытаний без пунктов 3,4,5</t>
  </si>
  <si>
    <t>Определение степени переуплотнения грунта при компрессионных испытаниях по методу Казагранде (до 2,5 МПа)</t>
  </si>
  <si>
    <t xml:space="preserve">1. Испытание всех образцов с разных глубин одного ИГЭ при бытовых нагрузках  2. Проведение изотропной консолидации. 3. Особое внимание на скорость проведения опыта, определяемую по фильтрационной консолидации.  4. Второе внимание на качестов измерения объемных деформаци. 5. Вычисление степенного параметра m при Рref, соответствующей бытовой нагрузке на образец с кровли выделяемого ИГЭ 6. Определение Еur добавит еще 6 образцов. </t>
  </si>
  <si>
    <r>
      <t>E</t>
    </r>
    <r>
      <rPr>
        <vertAlign val="subscript"/>
        <sz val="14"/>
        <rFont val="Times New Roman"/>
        <family val="1"/>
      </rPr>
      <t>oed</t>
    </r>
    <r>
      <rPr>
        <vertAlign val="superscript"/>
        <sz val="14"/>
        <rFont val="Times New Roman"/>
        <family val="1"/>
      </rPr>
      <t>ref</t>
    </r>
    <r>
      <rPr>
        <sz val="14"/>
        <rFont val="Times New Roman"/>
        <family val="1"/>
      </rPr>
      <t>, E</t>
    </r>
    <r>
      <rPr>
        <vertAlign val="subscript"/>
        <sz val="14"/>
        <rFont val="Times New Roman"/>
        <family val="1"/>
        <charset val="204"/>
      </rPr>
      <t>oed</t>
    </r>
    <r>
      <rPr>
        <sz val="14"/>
        <rFont val="Times New Roman"/>
        <family val="1"/>
      </rPr>
      <t>, E</t>
    </r>
    <r>
      <rPr>
        <vertAlign val="subscript"/>
        <sz val="14"/>
        <rFont val="Times New Roman"/>
        <family val="1"/>
        <charset val="204"/>
      </rPr>
      <t>ur</t>
    </r>
    <r>
      <rPr>
        <sz val="14"/>
        <rFont val="Times New Roman"/>
        <family val="1"/>
      </rPr>
      <t>, k</t>
    </r>
    <r>
      <rPr>
        <vertAlign val="subscript"/>
        <sz val="14"/>
        <rFont val="Times New Roman"/>
        <family val="1"/>
        <charset val="204"/>
      </rPr>
      <t>ф</t>
    </r>
    <r>
      <rPr>
        <vertAlign val="superscript"/>
        <sz val="14"/>
        <rFont val="Times New Roman"/>
        <family val="1"/>
        <charset val="204"/>
      </rPr>
      <t>у</t>
    </r>
    <r>
      <rPr>
        <sz val="14"/>
        <rFont val="Times New Roman"/>
        <family val="1"/>
        <charset val="204"/>
      </rPr>
      <t>, m (C</t>
    </r>
    <r>
      <rPr>
        <vertAlign val="subscript"/>
        <sz val="14"/>
        <rFont val="Times New Roman"/>
        <family val="1"/>
        <charset val="204"/>
      </rPr>
      <t>v</t>
    </r>
    <r>
      <rPr>
        <sz val="14"/>
        <rFont val="Times New Roman"/>
        <family val="1"/>
        <charset val="204"/>
      </rPr>
      <t>, C</t>
    </r>
    <r>
      <rPr>
        <vertAlign val="subscript"/>
        <sz val="14"/>
        <rFont val="Symbol"/>
        <family val="1"/>
        <charset val="2"/>
      </rPr>
      <t>a</t>
    </r>
    <r>
      <rPr>
        <sz val="14"/>
        <rFont val="Times New Roman"/>
        <family val="1"/>
        <charset val="204"/>
      </rPr>
      <t>)</t>
    </r>
  </si>
  <si>
    <t>Определение коэффициента Ко в компрессионных приборах с возможностью измерения бокового давления или Ко-консолидация в стабилометрах типа Б</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</si>
</sst>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
    <numFmt numFmtId="166" formatCode="#,##0.00&quot;р.&quot;"/>
  </numFmts>
  <fonts count="20" x14ac:knownFonts="1">
    <font>
      <sz val="11"/>
      <color theme="1"/>
      <name val="Calibri"/>
      <family val="2"/>
      <scheme val="minor"/>
    </font>
    <font>
      <sz val="10"/>
      <name val="Arial Cyr"/>
      <charset val="204"/>
    </font>
    <font>
      <sz val="10"/>
      <name val="Times New Roman"/>
      <family val="1"/>
    </font>
    <font>
      <sz val="10"/>
      <color indexed="8"/>
      <name val="Times New Roman"/>
      <family val="1"/>
    </font>
    <font>
      <b/>
      <sz val="10"/>
      <name val="Times New Roman"/>
      <family val="1"/>
    </font>
    <font>
      <sz val="10"/>
      <name val="Arial Cyr"/>
      <family val="2"/>
      <charset val="204"/>
    </font>
    <font>
      <b/>
      <sz val="10"/>
      <color indexed="8"/>
      <name val="Times New Roman"/>
      <family val="1"/>
    </font>
    <font>
      <b/>
      <i/>
      <sz val="10"/>
      <name val="Times New Roman"/>
      <family val="1"/>
    </font>
    <font>
      <b/>
      <i/>
      <sz val="10"/>
      <name val="Arial Cyr"/>
      <charset val="204"/>
    </font>
    <font>
      <sz val="14"/>
      <name val="Times New Roman"/>
      <family val="1"/>
    </font>
    <font>
      <vertAlign val="subscript"/>
      <sz val="14"/>
      <name val="Times New Roman"/>
      <family val="1"/>
    </font>
    <font>
      <vertAlign val="superscript"/>
      <sz val="14"/>
      <name val="Times New Roman"/>
      <family val="1"/>
    </font>
    <font>
      <sz val="11"/>
      <color theme="1"/>
      <name val="Calibri"/>
      <family val="2"/>
      <scheme val="minor"/>
    </font>
    <font>
      <sz val="10"/>
      <color theme="1"/>
      <name val="Calibri"/>
      <family val="2"/>
      <scheme val="minor"/>
    </font>
    <font>
      <i/>
      <sz val="10"/>
      <color theme="1"/>
      <name val="Times New Roman"/>
      <family val="1"/>
    </font>
    <font>
      <vertAlign val="subscript"/>
      <sz val="14"/>
      <name val="Times New Roman"/>
      <family val="1"/>
      <charset val="204"/>
    </font>
    <font>
      <vertAlign val="superscript"/>
      <sz val="14"/>
      <name val="Times New Roman"/>
      <family val="1"/>
      <charset val="204"/>
    </font>
    <font>
      <sz val="14"/>
      <name val="Times New Roman"/>
      <family val="1"/>
      <charset val="204"/>
    </font>
    <font>
      <sz val="14"/>
      <name val="Symbol"/>
      <family val="1"/>
      <charset val="2"/>
    </font>
    <font>
      <vertAlign val="subscript"/>
      <sz val="14"/>
      <name val="Symbol"/>
      <family val="1"/>
      <charset val="2"/>
    </font>
  </fonts>
  <fills count="2">
    <fill>
      <patternFill patternType="none"/>
    </fill>
    <fill>
      <patternFill patternType="gray125"/>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right/>
      <top style="thin">
        <color auto="1"/>
      </top>
      <bottom/>
      <diagonal/>
    </border>
    <border>
      <left style="thin">
        <color auto="1"/>
      </left>
      <right style="medium">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3">
    <xf numFmtId="0" fontId="0" fillId="0" borderId="0"/>
    <xf numFmtId="164" fontId="12" fillId="0" borderId="0" applyFont="0" applyFill="0" applyBorder="0" applyAlignment="0" applyProtection="0"/>
    <xf numFmtId="164" fontId="1" fillId="0" borderId="0" applyFont="0" applyFill="0" applyBorder="0" applyAlignment="0" applyProtection="0"/>
  </cellStyleXfs>
  <cellXfs count="90">
    <xf numFmtId="0" fontId="0" fillId="0" borderId="0" xfId="0"/>
    <xf numFmtId="0" fontId="1" fillId="0" borderId="0" xfId="0" applyFont="1" applyFill="1" applyAlignment="1" applyProtection="1">
      <alignment horizontal="center" vertical="center"/>
      <protection locked="0"/>
    </xf>
    <xf numFmtId="0" fontId="2" fillId="0" borderId="0" xfId="0" applyFont="1" applyFill="1" applyProtection="1">
      <protection locked="0"/>
    </xf>
    <xf numFmtId="0" fontId="2" fillId="0" borderId="0" xfId="0" applyFont="1" applyFill="1" applyAlignment="1" applyProtection="1">
      <alignment horizontal="center"/>
      <protection locked="0"/>
    </xf>
    <xf numFmtId="164" fontId="2" fillId="0" borderId="0" xfId="1" applyFont="1" applyFill="1" applyAlignment="1" applyProtection="1">
      <alignment horizontal="right"/>
      <protection locked="0"/>
    </xf>
    <xf numFmtId="0" fontId="3" fillId="0" borderId="0" xfId="0" applyFont="1" applyFill="1" applyAlignment="1">
      <alignment horizontal="right"/>
    </xf>
    <xf numFmtId="0" fontId="2" fillId="0" borderId="0" xfId="0" applyFont="1" applyFill="1"/>
    <xf numFmtId="0" fontId="2" fillId="0" borderId="0" xfId="0" applyFont="1" applyFill="1" applyAlignment="1">
      <alignment horizontal="center" vertical="center"/>
    </xf>
    <xf numFmtId="0" fontId="5" fillId="0" borderId="0" xfId="0" applyFont="1" applyFill="1" applyAlignment="1">
      <alignment horizontal="center"/>
    </xf>
    <xf numFmtId="0" fontId="5" fillId="0" borderId="0" xfId="0" applyFont="1" applyFill="1" applyAlignment="1">
      <alignment horizontal="left"/>
    </xf>
    <xf numFmtId="0" fontId="4" fillId="0" borderId="0" xfId="0" applyFont="1" applyFill="1" applyAlignment="1">
      <alignment horizontal="center" vertical="center" wrapText="1"/>
    </xf>
    <xf numFmtId="0" fontId="2" fillId="0" borderId="0" xfId="0" applyFont="1" applyFill="1" applyAlignment="1">
      <alignment horizontal="left" indent="2"/>
    </xf>
    <xf numFmtId="0" fontId="3"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165" fontId="2"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164" fontId="2" fillId="0" borderId="1" xfId="1" applyFont="1" applyFill="1" applyBorder="1" applyAlignment="1">
      <alignment horizontal="center" vertical="center"/>
    </xf>
    <xf numFmtId="0" fontId="1" fillId="0" borderId="0" xfId="0" applyFont="1" applyFill="1"/>
    <xf numFmtId="0" fontId="4" fillId="0" borderId="0" xfId="0" quotePrefix="1" applyFont="1" applyFill="1"/>
    <xf numFmtId="164" fontId="4" fillId="0" borderId="0" xfId="2" applyFont="1" applyFill="1" applyAlignment="1">
      <alignment horizontal="center" vertical="center"/>
    </xf>
    <xf numFmtId="164" fontId="13" fillId="0" borderId="0" xfId="0" applyNumberFormat="1" applyFont="1" applyFill="1"/>
    <xf numFmtId="0" fontId="13" fillId="0" borderId="0" xfId="0" applyFont="1" applyFill="1" applyAlignment="1">
      <alignment horizontal="center" vertical="center"/>
    </xf>
    <xf numFmtId="164" fontId="8" fillId="0" borderId="0" xfId="0" applyNumberFormat="1" applyFont="1" applyFill="1" applyAlignment="1">
      <alignment horizontal="center" vertical="center"/>
    </xf>
    <xf numFmtId="166" fontId="7" fillId="0" borderId="0" xfId="1" applyNumberFormat="1" applyFont="1" applyFill="1" applyAlignment="1">
      <alignment horizontal="right"/>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64" fontId="2" fillId="0" borderId="0" xfId="1" applyFont="1" applyFill="1" applyBorder="1" applyAlignment="1">
      <alignment horizontal="center" vertical="center"/>
    </xf>
    <xf numFmtId="0" fontId="13" fillId="0" borderId="0" xfId="0" applyFont="1" applyFill="1"/>
    <xf numFmtId="0" fontId="2" fillId="0" borderId="0" xfId="0" applyFont="1" applyFill="1" applyBorder="1" applyAlignment="1">
      <alignment vertical="top" wrapText="1"/>
    </xf>
    <xf numFmtId="3" fontId="2" fillId="0" borderId="0" xfId="0" applyNumberFormat="1" applyFont="1" applyFill="1" applyAlignment="1">
      <alignment horizontal="right"/>
    </xf>
    <xf numFmtId="0" fontId="4" fillId="0" borderId="0" xfId="0" applyFont="1" applyFill="1" applyAlignment="1" applyProtection="1">
      <alignment horizontal="center" vertical="center"/>
      <protection locked="0"/>
    </xf>
    <xf numFmtId="0" fontId="14" fillId="0" borderId="0" xfId="0" applyFont="1" applyFill="1" applyAlignment="1">
      <alignment horizontal="right"/>
    </xf>
    <xf numFmtId="1"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2" xfId="0" applyFont="1" applyFill="1" applyBorder="1" applyAlignment="1">
      <alignment horizont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wrapText="1"/>
    </xf>
    <xf numFmtId="165" fontId="2" fillId="0" borderId="4" xfId="0" applyNumberFormat="1" applyFont="1" applyFill="1" applyBorder="1" applyAlignment="1">
      <alignment horizontal="center" vertical="center" wrapText="1"/>
    </xf>
    <xf numFmtId="2" fontId="2"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wrapText="1"/>
    </xf>
    <xf numFmtId="165" fontId="2" fillId="0" borderId="7" xfId="0" applyNumberFormat="1" applyFont="1" applyFill="1" applyBorder="1" applyAlignment="1">
      <alignment horizontal="center" vertical="center" wrapText="1"/>
    </xf>
    <xf numFmtId="2" fontId="2" fillId="0" borderId="7" xfId="0" applyNumberFormat="1" applyFont="1" applyFill="1" applyBorder="1" applyAlignment="1">
      <alignment horizontal="center" vertical="center" wrapText="1"/>
    </xf>
    <xf numFmtId="1" fontId="2" fillId="0" borderId="7" xfId="0" applyNumberFormat="1" applyFont="1" applyFill="1" applyBorder="1" applyAlignment="1">
      <alignment horizontal="center" vertical="center" wrapText="1"/>
    </xf>
    <xf numFmtId="0" fontId="2" fillId="0" borderId="7" xfId="0" applyFont="1" applyFill="1" applyBorder="1" applyAlignment="1">
      <alignment horizontal="center" vertical="center"/>
    </xf>
    <xf numFmtId="0" fontId="4" fillId="0" borderId="0" xfId="0" applyFont="1" applyFill="1" applyBorder="1" applyAlignment="1" applyProtection="1">
      <alignment horizontal="center" vertical="center"/>
      <protection locked="0"/>
    </xf>
    <xf numFmtId="164" fontId="2" fillId="0" borderId="4" xfId="1" applyFont="1" applyFill="1" applyBorder="1" applyAlignment="1">
      <alignment horizontal="center" vertical="center"/>
    </xf>
    <xf numFmtId="164" fontId="2" fillId="0" borderId="7" xfId="1" applyFont="1" applyFill="1" applyBorder="1" applyAlignment="1">
      <alignment horizontal="center" vertical="center"/>
    </xf>
    <xf numFmtId="0" fontId="6" fillId="0" borderId="7" xfId="0" applyFont="1" applyFill="1" applyBorder="1" applyAlignment="1">
      <alignment horizontal="center"/>
    </xf>
    <xf numFmtId="164" fontId="2" fillId="0" borderId="8" xfId="1" applyFont="1" applyFill="1" applyBorder="1" applyAlignment="1">
      <alignment horizontal="center" vertical="center"/>
    </xf>
    <xf numFmtId="164" fontId="2" fillId="0" borderId="9" xfId="1" applyFont="1" applyFill="1" applyBorder="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vertical="center"/>
    </xf>
    <xf numFmtId="0" fontId="14" fillId="0" borderId="0" xfId="0" applyFont="1" applyFill="1" applyAlignment="1">
      <alignment horizontal="right"/>
    </xf>
    <xf numFmtId="0" fontId="4" fillId="0" borderId="0" xfId="0" applyFont="1" applyFill="1" applyAlignment="1" applyProtection="1">
      <alignment horizontal="center" vertical="center"/>
      <protection locked="0"/>
    </xf>
    <xf numFmtId="0" fontId="2" fillId="0" borderId="0" xfId="0" applyFont="1" applyFill="1" applyBorder="1" applyAlignment="1">
      <alignment horizontal="center" vertical="center"/>
    </xf>
    <xf numFmtId="0" fontId="4" fillId="0" borderId="0" xfId="0" applyFont="1" applyFill="1" applyAlignment="1">
      <alignment horizontal="center" vertical="center" wrapText="1"/>
    </xf>
    <xf numFmtId="0" fontId="2" fillId="0" borderId="1" xfId="0" applyFont="1" applyFill="1" applyBorder="1" applyAlignment="1">
      <alignment vertical="center" wrapText="1"/>
    </xf>
    <xf numFmtId="0" fontId="9" fillId="0" borderId="1" xfId="0" applyFont="1" applyFill="1" applyBorder="1" applyAlignment="1">
      <alignment vertical="center" wrapText="1"/>
    </xf>
    <xf numFmtId="164" fontId="2" fillId="0" borderId="21" xfId="1" applyFont="1" applyFill="1" applyBorder="1" applyAlignment="1">
      <alignment horizontal="center" vertical="center"/>
    </xf>
    <xf numFmtId="164" fontId="2" fillId="0" borderId="22" xfId="1" applyFont="1" applyFill="1" applyBorder="1" applyAlignment="1">
      <alignment horizontal="center" vertical="center"/>
    </xf>
    <xf numFmtId="164" fontId="2" fillId="0" borderId="10" xfId="1" applyFont="1" applyFill="1" applyBorder="1" applyAlignment="1">
      <alignment vertical="center"/>
    </xf>
    <xf numFmtId="164" fontId="2" fillId="0" borderId="11" xfId="1" applyFont="1" applyFill="1" applyBorder="1" applyAlignment="1">
      <alignment vertical="center"/>
    </xf>
    <xf numFmtId="164" fontId="2" fillId="0" borderId="17" xfId="1" applyFont="1" applyFill="1" applyBorder="1" applyAlignment="1">
      <alignment vertical="center"/>
    </xf>
    <xf numFmtId="164" fontId="2" fillId="0" borderId="12" xfId="1" applyFont="1" applyFill="1" applyBorder="1" applyAlignment="1">
      <alignment vertical="center"/>
    </xf>
    <xf numFmtId="164" fontId="2" fillId="0" borderId="17" xfId="1" applyFont="1" applyFill="1" applyBorder="1" applyAlignment="1">
      <alignment vertical="center" wrapText="1"/>
    </xf>
    <xf numFmtId="164" fontId="2" fillId="0" borderId="12" xfId="1" applyFont="1" applyFill="1" applyBorder="1" applyAlignment="1">
      <alignment vertical="center" wrapText="1"/>
    </xf>
    <xf numFmtId="164" fontId="2" fillId="0" borderId="11" xfId="1" applyFont="1" applyFill="1" applyBorder="1" applyAlignment="1">
      <alignment vertical="center" wrapText="1"/>
    </xf>
    <xf numFmtId="49" fontId="2" fillId="0" borderId="0" xfId="1" applyNumberFormat="1" applyFont="1" applyFill="1" applyBorder="1" applyAlignment="1">
      <alignment vertical="top" wrapText="1"/>
    </xf>
    <xf numFmtId="49" fontId="2" fillId="0" borderId="10" xfId="1" applyNumberFormat="1" applyFont="1" applyFill="1" applyBorder="1" applyAlignment="1">
      <alignment vertical="top" wrapText="1"/>
    </xf>
    <xf numFmtId="0" fontId="2" fillId="0" borderId="4" xfId="0" applyFont="1" applyFill="1" applyBorder="1" applyAlignment="1">
      <alignment vertical="center" wrapText="1"/>
    </xf>
    <xf numFmtId="0" fontId="9" fillId="0" borderId="4" xfId="0" applyFont="1" applyFill="1" applyBorder="1" applyAlignment="1">
      <alignment vertical="center" wrapText="1"/>
    </xf>
    <xf numFmtId="0" fontId="2" fillId="0" borderId="7" xfId="0" applyFont="1" applyFill="1" applyBorder="1" applyAlignment="1">
      <alignment vertical="center" wrapText="1"/>
    </xf>
    <xf numFmtId="0" fontId="9" fillId="0" borderId="7" xfId="0" applyFont="1" applyFill="1" applyBorder="1" applyAlignment="1">
      <alignmen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14" fillId="0" borderId="0" xfId="0" applyFont="1" applyFill="1" applyAlignment="1">
      <alignment horizontal="right"/>
    </xf>
    <xf numFmtId="0" fontId="4" fillId="0" borderId="0" xfId="0" applyFont="1" applyFill="1" applyAlignment="1" applyProtection="1">
      <alignment horizontal="center" vertical="center"/>
      <protection locked="0"/>
    </xf>
    <xf numFmtId="0" fontId="4" fillId="0" borderId="0" xfId="0" applyFont="1" applyFill="1" applyAlignment="1">
      <alignment horizontal="center" vertical="center" wrapText="1"/>
    </xf>
    <xf numFmtId="0" fontId="4" fillId="0" borderId="16" xfId="0" applyFont="1" applyFill="1" applyBorder="1" applyAlignment="1" applyProtection="1">
      <alignment horizontal="center" vertical="center"/>
      <protection locked="0"/>
    </xf>
    <xf numFmtId="0" fontId="13" fillId="0" borderId="0" xfId="0" applyFont="1" applyFill="1" applyAlignment="1">
      <alignment horizontal="left" wrapText="1"/>
    </xf>
  </cellXfs>
  <cellStyles count="3">
    <cellStyle name="Обычный" xfId="0" builtinId="0"/>
    <cellStyle name="Финансовый" xfId="1" builtinId="3"/>
    <cellStyle name="Финансов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1598083</xdr:colOff>
      <xdr:row>15</xdr:row>
      <xdr:rowOff>914400</xdr:rowOff>
    </xdr:from>
    <xdr:ext cx="0" cy="169277"/>
    <xdr:sp macro="" textlink="">
      <xdr:nvSpPr>
        <xdr:cNvPr id="2" name="TextBox 1">
          <a:extLst>
            <a:ext uri="{FF2B5EF4-FFF2-40B4-BE49-F238E27FC236}">
              <a16:creationId xmlns:a16="http://schemas.microsoft.com/office/drawing/2014/main" xmlns="" id="{7869E306-3E96-4C10-B1FD-BB14DE168DDD}"/>
            </a:ext>
          </a:extLst>
        </xdr:cNvPr>
        <xdr:cNvSpPr txBox="1"/>
      </xdr:nvSpPr>
      <xdr:spPr>
        <a:xfrm>
          <a:off x="4693708" y="4781550"/>
          <a:ext cx="0" cy="169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a:p>
      </xdr:txBody>
    </xdr:sp>
    <xdr:clientData/>
  </xdr:oneCellAnchor>
  <xdr:oneCellAnchor>
    <xdr:from>
      <xdr:col>2</xdr:col>
      <xdr:colOff>1598083</xdr:colOff>
      <xdr:row>22</xdr:row>
      <xdr:rowOff>622300</xdr:rowOff>
    </xdr:from>
    <xdr:ext cx="0" cy="169277"/>
    <xdr:sp macro="" textlink="">
      <xdr:nvSpPr>
        <xdr:cNvPr id="3" name="TextBox 2">
          <a:extLst>
            <a:ext uri="{FF2B5EF4-FFF2-40B4-BE49-F238E27FC236}">
              <a16:creationId xmlns:a16="http://schemas.microsoft.com/office/drawing/2014/main" xmlns="" id="{4564DBF4-1098-4366-A734-BBFB47C4A7D4}"/>
            </a:ext>
          </a:extLst>
        </xdr:cNvPr>
        <xdr:cNvSpPr txBox="1"/>
      </xdr:nvSpPr>
      <xdr:spPr>
        <a:xfrm>
          <a:off x="4693708" y="9709150"/>
          <a:ext cx="0" cy="169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a:p>
      </xdr:txBody>
    </xdr:sp>
    <xdr:clientData/>
  </xdr:oneCellAnchor>
  <xdr:oneCellAnchor>
    <xdr:from>
      <xdr:col>2</xdr:col>
      <xdr:colOff>1598083</xdr:colOff>
      <xdr:row>22</xdr:row>
      <xdr:rowOff>622300</xdr:rowOff>
    </xdr:from>
    <xdr:ext cx="0" cy="169277"/>
    <xdr:sp macro="" textlink="">
      <xdr:nvSpPr>
        <xdr:cNvPr id="4" name="TextBox 3">
          <a:extLst>
            <a:ext uri="{FF2B5EF4-FFF2-40B4-BE49-F238E27FC236}">
              <a16:creationId xmlns:a16="http://schemas.microsoft.com/office/drawing/2014/main" xmlns="" id="{5F39E1FF-1EB2-45AF-B393-9DFDC41C7649}"/>
            </a:ext>
          </a:extLst>
        </xdr:cNvPr>
        <xdr:cNvSpPr txBox="1"/>
      </xdr:nvSpPr>
      <xdr:spPr>
        <a:xfrm>
          <a:off x="4693708" y="9709150"/>
          <a:ext cx="0" cy="169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a:p>
      </xdr:txBody>
    </xdr:sp>
    <xdr:clientData/>
  </xdr:oneCellAnchor>
  <xdr:oneCellAnchor>
    <xdr:from>
      <xdr:col>2</xdr:col>
      <xdr:colOff>1598083</xdr:colOff>
      <xdr:row>16</xdr:row>
      <xdr:rowOff>914400</xdr:rowOff>
    </xdr:from>
    <xdr:ext cx="0" cy="169277"/>
    <xdr:sp macro="" textlink="">
      <xdr:nvSpPr>
        <xdr:cNvPr id="5" name="TextBox 4">
          <a:extLst>
            <a:ext uri="{FF2B5EF4-FFF2-40B4-BE49-F238E27FC236}">
              <a16:creationId xmlns:a16="http://schemas.microsoft.com/office/drawing/2014/main" xmlns="" id="{7869E306-3E96-4C10-B1FD-BB14DE168DDD}"/>
            </a:ext>
          </a:extLst>
        </xdr:cNvPr>
        <xdr:cNvSpPr txBox="1"/>
      </xdr:nvSpPr>
      <xdr:spPr>
        <a:xfrm>
          <a:off x="4693708" y="6115050"/>
          <a:ext cx="0" cy="169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a:p>
      </xdr:txBody>
    </xdr:sp>
    <xdr:clientData/>
  </xdr:oneCellAnchor>
  <xdr:oneCellAnchor>
    <xdr:from>
      <xdr:col>2</xdr:col>
      <xdr:colOff>1598083</xdr:colOff>
      <xdr:row>17</xdr:row>
      <xdr:rowOff>914400</xdr:rowOff>
    </xdr:from>
    <xdr:ext cx="0" cy="169277"/>
    <xdr:sp macro="" textlink="">
      <xdr:nvSpPr>
        <xdr:cNvPr id="6" name="TextBox 5">
          <a:extLst>
            <a:ext uri="{FF2B5EF4-FFF2-40B4-BE49-F238E27FC236}">
              <a16:creationId xmlns:a16="http://schemas.microsoft.com/office/drawing/2014/main" xmlns="" id="{7869E306-3E96-4C10-B1FD-BB14DE168DDD}"/>
            </a:ext>
          </a:extLst>
        </xdr:cNvPr>
        <xdr:cNvSpPr txBox="1"/>
      </xdr:nvSpPr>
      <xdr:spPr>
        <a:xfrm>
          <a:off x="4693708" y="7258050"/>
          <a:ext cx="0" cy="169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a:p>
      </xdr:txBody>
    </xdr:sp>
    <xdr:clientData/>
  </xdr:oneCellAnchor>
  <xdr:oneCellAnchor>
    <xdr:from>
      <xdr:col>2</xdr:col>
      <xdr:colOff>1598083</xdr:colOff>
      <xdr:row>19</xdr:row>
      <xdr:rowOff>914400</xdr:rowOff>
    </xdr:from>
    <xdr:ext cx="0" cy="169277"/>
    <xdr:sp macro="" textlink="">
      <xdr:nvSpPr>
        <xdr:cNvPr id="7" name="TextBox 6">
          <a:extLst>
            <a:ext uri="{FF2B5EF4-FFF2-40B4-BE49-F238E27FC236}">
              <a16:creationId xmlns:a16="http://schemas.microsoft.com/office/drawing/2014/main" xmlns="" id="{7869E306-3E96-4C10-B1FD-BB14DE168DDD}"/>
            </a:ext>
          </a:extLst>
        </xdr:cNvPr>
        <xdr:cNvSpPr txBox="1"/>
      </xdr:nvSpPr>
      <xdr:spPr>
        <a:xfrm>
          <a:off x="4693708" y="8410575"/>
          <a:ext cx="0" cy="169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a:p>
      </xdr:txBody>
    </xdr:sp>
    <xdr:clientData/>
  </xdr:oneCellAnchor>
  <xdr:oneCellAnchor>
    <xdr:from>
      <xdr:col>2</xdr:col>
      <xdr:colOff>1598083</xdr:colOff>
      <xdr:row>17</xdr:row>
      <xdr:rowOff>914400</xdr:rowOff>
    </xdr:from>
    <xdr:ext cx="0" cy="169277"/>
    <xdr:sp macro="" textlink="">
      <xdr:nvSpPr>
        <xdr:cNvPr id="8" name="TextBox 7">
          <a:extLst>
            <a:ext uri="{FF2B5EF4-FFF2-40B4-BE49-F238E27FC236}">
              <a16:creationId xmlns:a16="http://schemas.microsoft.com/office/drawing/2014/main" xmlns="" id="{7869E306-3E96-4C10-B1FD-BB14DE168DDD}"/>
            </a:ext>
          </a:extLst>
        </xdr:cNvPr>
        <xdr:cNvSpPr txBox="1"/>
      </xdr:nvSpPr>
      <xdr:spPr>
        <a:xfrm>
          <a:off x="4693708" y="7258050"/>
          <a:ext cx="0" cy="169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a:p>
      </xdr:txBody>
    </xdr:sp>
    <xdr:clientData/>
  </xdr:oneCellAnchor>
  <xdr:oneCellAnchor>
    <xdr:from>
      <xdr:col>2</xdr:col>
      <xdr:colOff>1598083</xdr:colOff>
      <xdr:row>18</xdr:row>
      <xdr:rowOff>914400</xdr:rowOff>
    </xdr:from>
    <xdr:ext cx="0" cy="169277"/>
    <xdr:sp macro="" textlink="">
      <xdr:nvSpPr>
        <xdr:cNvPr id="9" name="TextBox 8">
          <a:extLst>
            <a:ext uri="{FF2B5EF4-FFF2-40B4-BE49-F238E27FC236}">
              <a16:creationId xmlns:a16="http://schemas.microsoft.com/office/drawing/2014/main" xmlns="" id="{7869E306-3E96-4C10-B1FD-BB14DE168DDD}"/>
            </a:ext>
          </a:extLst>
        </xdr:cNvPr>
        <xdr:cNvSpPr txBox="1"/>
      </xdr:nvSpPr>
      <xdr:spPr>
        <a:xfrm>
          <a:off x="4693708" y="7829550"/>
          <a:ext cx="0" cy="169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a:p>
      </xdr:txBody>
    </xdr:sp>
    <xdr:clientData/>
  </xdr:oneCellAnchor>
  <xdr:oneCellAnchor>
    <xdr:from>
      <xdr:col>2</xdr:col>
      <xdr:colOff>1598083</xdr:colOff>
      <xdr:row>22</xdr:row>
      <xdr:rowOff>914400</xdr:rowOff>
    </xdr:from>
    <xdr:ext cx="0" cy="169277"/>
    <xdr:sp macro="" textlink="">
      <xdr:nvSpPr>
        <xdr:cNvPr id="10" name="TextBox 9">
          <a:extLst>
            <a:ext uri="{FF2B5EF4-FFF2-40B4-BE49-F238E27FC236}">
              <a16:creationId xmlns:a16="http://schemas.microsoft.com/office/drawing/2014/main" xmlns="" id="{7869E306-3E96-4C10-B1FD-BB14DE168DDD}"/>
            </a:ext>
          </a:extLst>
        </xdr:cNvPr>
        <xdr:cNvSpPr txBox="1"/>
      </xdr:nvSpPr>
      <xdr:spPr>
        <a:xfrm>
          <a:off x="4693708" y="9991725"/>
          <a:ext cx="0" cy="169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a:p>
      </xdr:txBody>
    </xdr:sp>
    <xdr:clientData/>
  </xdr:oneCellAnchor>
  <xdr:oneCellAnchor>
    <xdr:from>
      <xdr:col>2</xdr:col>
      <xdr:colOff>1598083</xdr:colOff>
      <xdr:row>22</xdr:row>
      <xdr:rowOff>914400</xdr:rowOff>
    </xdr:from>
    <xdr:ext cx="0" cy="169277"/>
    <xdr:sp macro="" textlink="">
      <xdr:nvSpPr>
        <xdr:cNvPr id="11" name="TextBox 10">
          <a:extLst>
            <a:ext uri="{FF2B5EF4-FFF2-40B4-BE49-F238E27FC236}">
              <a16:creationId xmlns:a16="http://schemas.microsoft.com/office/drawing/2014/main" xmlns="" id="{7869E306-3E96-4C10-B1FD-BB14DE168DDD}"/>
            </a:ext>
          </a:extLst>
        </xdr:cNvPr>
        <xdr:cNvSpPr txBox="1"/>
      </xdr:nvSpPr>
      <xdr:spPr>
        <a:xfrm>
          <a:off x="4693708" y="9991725"/>
          <a:ext cx="0" cy="169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a:p>
      </xdr:txBody>
    </xdr:sp>
    <xdr:clientData/>
  </xdr:oneCellAnchor>
  <xdr:oneCellAnchor>
    <xdr:from>
      <xdr:col>2</xdr:col>
      <xdr:colOff>1598083</xdr:colOff>
      <xdr:row>22</xdr:row>
      <xdr:rowOff>914400</xdr:rowOff>
    </xdr:from>
    <xdr:ext cx="0" cy="169277"/>
    <xdr:sp macro="" textlink="">
      <xdr:nvSpPr>
        <xdr:cNvPr id="12" name="TextBox 11">
          <a:extLst>
            <a:ext uri="{FF2B5EF4-FFF2-40B4-BE49-F238E27FC236}">
              <a16:creationId xmlns:a16="http://schemas.microsoft.com/office/drawing/2014/main" xmlns="" id="{7869E306-3E96-4C10-B1FD-BB14DE168DDD}"/>
            </a:ext>
          </a:extLst>
        </xdr:cNvPr>
        <xdr:cNvSpPr txBox="1"/>
      </xdr:nvSpPr>
      <xdr:spPr>
        <a:xfrm>
          <a:off x="4693708" y="9991725"/>
          <a:ext cx="0" cy="169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a:p>
      </xdr:txBody>
    </xdr:sp>
    <xdr:clientData/>
  </xdr:oneCellAnchor>
  <xdr:oneCellAnchor>
    <xdr:from>
      <xdr:col>2</xdr:col>
      <xdr:colOff>1598083</xdr:colOff>
      <xdr:row>23</xdr:row>
      <xdr:rowOff>914400</xdr:rowOff>
    </xdr:from>
    <xdr:ext cx="0" cy="169277"/>
    <xdr:sp macro="" textlink="">
      <xdr:nvSpPr>
        <xdr:cNvPr id="13" name="TextBox 12">
          <a:extLst>
            <a:ext uri="{FF2B5EF4-FFF2-40B4-BE49-F238E27FC236}">
              <a16:creationId xmlns:a16="http://schemas.microsoft.com/office/drawing/2014/main" xmlns="" id="{7869E306-3E96-4C10-B1FD-BB14DE168DDD}"/>
            </a:ext>
          </a:extLst>
        </xdr:cNvPr>
        <xdr:cNvSpPr txBox="1"/>
      </xdr:nvSpPr>
      <xdr:spPr>
        <a:xfrm>
          <a:off x="4693708" y="10906125"/>
          <a:ext cx="0" cy="169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1598083</xdr:colOff>
      <xdr:row>15</xdr:row>
      <xdr:rowOff>914400</xdr:rowOff>
    </xdr:from>
    <xdr:ext cx="0" cy="169277"/>
    <xdr:sp macro="" textlink="">
      <xdr:nvSpPr>
        <xdr:cNvPr id="2" name="TextBox 1">
          <a:extLst>
            <a:ext uri="{FF2B5EF4-FFF2-40B4-BE49-F238E27FC236}">
              <a16:creationId xmlns:a16="http://schemas.microsoft.com/office/drawing/2014/main" xmlns="" id="{7869E306-3E96-4C10-B1FD-BB14DE168DDD}"/>
            </a:ext>
          </a:extLst>
        </xdr:cNvPr>
        <xdr:cNvSpPr txBox="1"/>
      </xdr:nvSpPr>
      <xdr:spPr>
        <a:xfrm>
          <a:off x="5139972" y="4865511"/>
          <a:ext cx="0" cy="169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a:p>
      </xdr:txBody>
    </xdr:sp>
    <xdr:clientData/>
  </xdr:oneCellAnchor>
  <xdr:oneCellAnchor>
    <xdr:from>
      <xdr:col>2</xdr:col>
      <xdr:colOff>1598083</xdr:colOff>
      <xdr:row>22</xdr:row>
      <xdr:rowOff>622300</xdr:rowOff>
    </xdr:from>
    <xdr:ext cx="0" cy="169277"/>
    <xdr:sp macro="" textlink="">
      <xdr:nvSpPr>
        <xdr:cNvPr id="3" name="TextBox 2">
          <a:extLst>
            <a:ext uri="{FF2B5EF4-FFF2-40B4-BE49-F238E27FC236}">
              <a16:creationId xmlns:a16="http://schemas.microsoft.com/office/drawing/2014/main" xmlns="" id="{4564DBF4-1098-4366-A734-BBFB47C4A7D4}"/>
            </a:ext>
          </a:extLst>
        </xdr:cNvPr>
        <xdr:cNvSpPr txBox="1"/>
      </xdr:nvSpPr>
      <xdr:spPr>
        <a:xfrm>
          <a:off x="5139972" y="7395633"/>
          <a:ext cx="0" cy="169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a:p>
      </xdr:txBody>
    </xdr:sp>
    <xdr:clientData/>
  </xdr:oneCellAnchor>
  <xdr:oneCellAnchor>
    <xdr:from>
      <xdr:col>2</xdr:col>
      <xdr:colOff>1598083</xdr:colOff>
      <xdr:row>22</xdr:row>
      <xdr:rowOff>622300</xdr:rowOff>
    </xdr:from>
    <xdr:ext cx="0" cy="169277"/>
    <xdr:sp macro="" textlink="">
      <xdr:nvSpPr>
        <xdr:cNvPr id="4" name="TextBox 3">
          <a:extLst>
            <a:ext uri="{FF2B5EF4-FFF2-40B4-BE49-F238E27FC236}">
              <a16:creationId xmlns:a16="http://schemas.microsoft.com/office/drawing/2014/main" xmlns="" id="{5F39E1FF-1EB2-45AF-B393-9DFDC41C7649}"/>
            </a:ext>
          </a:extLst>
        </xdr:cNvPr>
        <xdr:cNvSpPr txBox="1"/>
      </xdr:nvSpPr>
      <xdr:spPr>
        <a:xfrm>
          <a:off x="5139972" y="7395633"/>
          <a:ext cx="0" cy="169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a:p>
      </xdr:txBody>
    </xdr:sp>
    <xdr:clientData/>
  </xdr:oneCellAnchor>
  <xdr:oneCellAnchor>
    <xdr:from>
      <xdr:col>2</xdr:col>
      <xdr:colOff>1598083</xdr:colOff>
      <xdr:row>16</xdr:row>
      <xdr:rowOff>914400</xdr:rowOff>
    </xdr:from>
    <xdr:ext cx="0" cy="169277"/>
    <xdr:sp macro="" textlink="">
      <xdr:nvSpPr>
        <xdr:cNvPr id="5" name="TextBox 4">
          <a:extLst>
            <a:ext uri="{FF2B5EF4-FFF2-40B4-BE49-F238E27FC236}">
              <a16:creationId xmlns:a16="http://schemas.microsoft.com/office/drawing/2014/main" xmlns="" id="{7869E306-3E96-4C10-B1FD-BB14DE168DDD}"/>
            </a:ext>
          </a:extLst>
        </xdr:cNvPr>
        <xdr:cNvSpPr txBox="1"/>
      </xdr:nvSpPr>
      <xdr:spPr>
        <a:xfrm>
          <a:off x="4699000" y="4639733"/>
          <a:ext cx="0" cy="169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a:p>
      </xdr:txBody>
    </xdr:sp>
    <xdr:clientData/>
  </xdr:oneCellAnchor>
  <xdr:oneCellAnchor>
    <xdr:from>
      <xdr:col>2</xdr:col>
      <xdr:colOff>1598083</xdr:colOff>
      <xdr:row>17</xdr:row>
      <xdr:rowOff>914400</xdr:rowOff>
    </xdr:from>
    <xdr:ext cx="0" cy="169277"/>
    <xdr:sp macro="" textlink="">
      <xdr:nvSpPr>
        <xdr:cNvPr id="6" name="TextBox 5">
          <a:extLst>
            <a:ext uri="{FF2B5EF4-FFF2-40B4-BE49-F238E27FC236}">
              <a16:creationId xmlns:a16="http://schemas.microsoft.com/office/drawing/2014/main" xmlns="" id="{7869E306-3E96-4C10-B1FD-BB14DE168DDD}"/>
            </a:ext>
          </a:extLst>
        </xdr:cNvPr>
        <xdr:cNvSpPr txBox="1"/>
      </xdr:nvSpPr>
      <xdr:spPr>
        <a:xfrm>
          <a:off x="4699000" y="4639733"/>
          <a:ext cx="0" cy="169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a:p>
      </xdr:txBody>
    </xdr:sp>
    <xdr:clientData/>
  </xdr:oneCellAnchor>
  <xdr:oneCellAnchor>
    <xdr:from>
      <xdr:col>2</xdr:col>
      <xdr:colOff>1598083</xdr:colOff>
      <xdr:row>19</xdr:row>
      <xdr:rowOff>914400</xdr:rowOff>
    </xdr:from>
    <xdr:ext cx="0" cy="169277"/>
    <xdr:sp macro="" textlink="">
      <xdr:nvSpPr>
        <xdr:cNvPr id="7" name="TextBox 6">
          <a:extLst>
            <a:ext uri="{FF2B5EF4-FFF2-40B4-BE49-F238E27FC236}">
              <a16:creationId xmlns:a16="http://schemas.microsoft.com/office/drawing/2014/main" xmlns="" id="{7869E306-3E96-4C10-B1FD-BB14DE168DDD}"/>
            </a:ext>
          </a:extLst>
        </xdr:cNvPr>
        <xdr:cNvSpPr txBox="1"/>
      </xdr:nvSpPr>
      <xdr:spPr>
        <a:xfrm>
          <a:off x="4699000" y="5676900"/>
          <a:ext cx="0" cy="169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a:p>
      </xdr:txBody>
    </xdr:sp>
    <xdr:clientData/>
  </xdr:oneCellAnchor>
  <xdr:oneCellAnchor>
    <xdr:from>
      <xdr:col>2</xdr:col>
      <xdr:colOff>1598083</xdr:colOff>
      <xdr:row>17</xdr:row>
      <xdr:rowOff>914400</xdr:rowOff>
    </xdr:from>
    <xdr:ext cx="0" cy="169277"/>
    <xdr:sp macro="" textlink="">
      <xdr:nvSpPr>
        <xdr:cNvPr id="8" name="TextBox 7">
          <a:extLst>
            <a:ext uri="{FF2B5EF4-FFF2-40B4-BE49-F238E27FC236}">
              <a16:creationId xmlns:a16="http://schemas.microsoft.com/office/drawing/2014/main" xmlns="" id="{7869E306-3E96-4C10-B1FD-BB14DE168DDD}"/>
            </a:ext>
          </a:extLst>
        </xdr:cNvPr>
        <xdr:cNvSpPr txBox="1"/>
      </xdr:nvSpPr>
      <xdr:spPr>
        <a:xfrm>
          <a:off x="4699000" y="4639733"/>
          <a:ext cx="0" cy="169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a:p>
      </xdr:txBody>
    </xdr:sp>
    <xdr:clientData/>
  </xdr:oneCellAnchor>
  <xdr:oneCellAnchor>
    <xdr:from>
      <xdr:col>2</xdr:col>
      <xdr:colOff>1598083</xdr:colOff>
      <xdr:row>18</xdr:row>
      <xdr:rowOff>914400</xdr:rowOff>
    </xdr:from>
    <xdr:ext cx="0" cy="169277"/>
    <xdr:sp macro="" textlink="">
      <xdr:nvSpPr>
        <xdr:cNvPr id="9" name="TextBox 8">
          <a:extLst>
            <a:ext uri="{FF2B5EF4-FFF2-40B4-BE49-F238E27FC236}">
              <a16:creationId xmlns:a16="http://schemas.microsoft.com/office/drawing/2014/main" xmlns="" id="{7869E306-3E96-4C10-B1FD-BB14DE168DDD}"/>
            </a:ext>
          </a:extLst>
        </xdr:cNvPr>
        <xdr:cNvSpPr txBox="1"/>
      </xdr:nvSpPr>
      <xdr:spPr>
        <a:xfrm>
          <a:off x="4699000" y="5676900"/>
          <a:ext cx="0" cy="169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a:p>
      </xdr:txBody>
    </xdr:sp>
    <xdr:clientData/>
  </xdr:oneCellAnchor>
  <xdr:oneCellAnchor>
    <xdr:from>
      <xdr:col>2</xdr:col>
      <xdr:colOff>1598083</xdr:colOff>
      <xdr:row>22</xdr:row>
      <xdr:rowOff>914400</xdr:rowOff>
    </xdr:from>
    <xdr:ext cx="0" cy="169277"/>
    <xdr:sp macro="" textlink="">
      <xdr:nvSpPr>
        <xdr:cNvPr id="10" name="TextBox 9">
          <a:extLst>
            <a:ext uri="{FF2B5EF4-FFF2-40B4-BE49-F238E27FC236}">
              <a16:creationId xmlns:a16="http://schemas.microsoft.com/office/drawing/2014/main" xmlns="" id="{7869E306-3E96-4C10-B1FD-BB14DE168DDD}"/>
            </a:ext>
          </a:extLst>
        </xdr:cNvPr>
        <xdr:cNvSpPr txBox="1"/>
      </xdr:nvSpPr>
      <xdr:spPr>
        <a:xfrm>
          <a:off x="4699000" y="4639733"/>
          <a:ext cx="0" cy="169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a:p>
      </xdr:txBody>
    </xdr:sp>
    <xdr:clientData/>
  </xdr:oneCellAnchor>
  <xdr:oneCellAnchor>
    <xdr:from>
      <xdr:col>2</xdr:col>
      <xdr:colOff>1598083</xdr:colOff>
      <xdr:row>22</xdr:row>
      <xdr:rowOff>914400</xdr:rowOff>
    </xdr:from>
    <xdr:ext cx="0" cy="169277"/>
    <xdr:sp macro="" textlink="">
      <xdr:nvSpPr>
        <xdr:cNvPr id="11" name="TextBox 10">
          <a:extLst>
            <a:ext uri="{FF2B5EF4-FFF2-40B4-BE49-F238E27FC236}">
              <a16:creationId xmlns:a16="http://schemas.microsoft.com/office/drawing/2014/main" xmlns="" id="{7869E306-3E96-4C10-B1FD-BB14DE168DDD}"/>
            </a:ext>
          </a:extLst>
        </xdr:cNvPr>
        <xdr:cNvSpPr txBox="1"/>
      </xdr:nvSpPr>
      <xdr:spPr>
        <a:xfrm>
          <a:off x="4699000" y="4639733"/>
          <a:ext cx="0" cy="169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a:p>
      </xdr:txBody>
    </xdr:sp>
    <xdr:clientData/>
  </xdr:oneCellAnchor>
  <xdr:oneCellAnchor>
    <xdr:from>
      <xdr:col>2</xdr:col>
      <xdr:colOff>1598083</xdr:colOff>
      <xdr:row>22</xdr:row>
      <xdr:rowOff>914400</xdr:rowOff>
    </xdr:from>
    <xdr:ext cx="0" cy="169277"/>
    <xdr:sp macro="" textlink="">
      <xdr:nvSpPr>
        <xdr:cNvPr id="12" name="TextBox 11">
          <a:extLst>
            <a:ext uri="{FF2B5EF4-FFF2-40B4-BE49-F238E27FC236}">
              <a16:creationId xmlns:a16="http://schemas.microsoft.com/office/drawing/2014/main" xmlns="" id="{7869E306-3E96-4C10-B1FD-BB14DE168DDD}"/>
            </a:ext>
          </a:extLst>
        </xdr:cNvPr>
        <xdr:cNvSpPr txBox="1"/>
      </xdr:nvSpPr>
      <xdr:spPr>
        <a:xfrm>
          <a:off x="4699000" y="4639733"/>
          <a:ext cx="0" cy="169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a:p>
      </xdr:txBody>
    </xdr:sp>
    <xdr:clientData/>
  </xdr:oneCellAnchor>
  <xdr:oneCellAnchor>
    <xdr:from>
      <xdr:col>2</xdr:col>
      <xdr:colOff>1598083</xdr:colOff>
      <xdr:row>23</xdr:row>
      <xdr:rowOff>914400</xdr:rowOff>
    </xdr:from>
    <xdr:ext cx="0" cy="169277"/>
    <xdr:sp macro="" textlink="">
      <xdr:nvSpPr>
        <xdr:cNvPr id="13" name="TextBox 12">
          <a:extLst>
            <a:ext uri="{FF2B5EF4-FFF2-40B4-BE49-F238E27FC236}">
              <a16:creationId xmlns:a16="http://schemas.microsoft.com/office/drawing/2014/main" xmlns="" id="{7869E306-3E96-4C10-B1FD-BB14DE168DDD}"/>
            </a:ext>
          </a:extLst>
        </xdr:cNvPr>
        <xdr:cNvSpPr txBox="1"/>
      </xdr:nvSpPr>
      <xdr:spPr>
        <a:xfrm>
          <a:off x="4699000" y="5676900"/>
          <a:ext cx="0" cy="169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a:p>
      </xdr:txBody>
    </xdr:sp>
    <xdr:clientData/>
  </xdr:oneCellAnchor>
</xdr:wsDr>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1"/>
  <sheetViews>
    <sheetView tabSelected="1" topLeftCell="A16" zoomScale="70" zoomScaleNormal="70" zoomScalePageLayoutView="90" workbookViewId="0">
      <selection activeCell="B20" sqref="B20"/>
    </sheetView>
  </sheetViews>
  <sheetFormatPr defaultColWidth="9.109375" defaultRowHeight="13.8" x14ac:dyDescent="0.3"/>
  <cols>
    <col min="1" max="1" width="3.33203125" style="30" customWidth="1"/>
    <col min="2" max="2" width="43.109375" style="30" bestFit="1" customWidth="1"/>
    <col min="3" max="3" width="26.33203125" style="30" customWidth="1"/>
    <col min="4" max="4" width="14" style="30" customWidth="1"/>
    <col min="5" max="5" width="9.109375" style="30"/>
    <col min="6" max="6" width="12.109375" style="30" customWidth="1"/>
    <col min="7" max="7" width="11.6640625" style="22" customWidth="1"/>
    <col min="8" max="8" width="9" style="22" customWidth="1"/>
    <col min="9" max="9" width="30.33203125" style="22" customWidth="1"/>
    <col min="10" max="10" width="51.88671875" style="22" customWidth="1"/>
    <col min="11" max="16384" width="9.109375" style="30"/>
  </cols>
  <sheetData>
    <row r="1" spans="1:13" x14ac:dyDescent="0.3">
      <c r="A1" s="8"/>
      <c r="B1" s="8"/>
      <c r="C1" s="8"/>
      <c r="D1" s="8"/>
      <c r="E1" s="8"/>
      <c r="F1" s="8"/>
      <c r="G1" s="8"/>
      <c r="H1" s="8"/>
      <c r="I1" s="32"/>
      <c r="J1" s="32"/>
    </row>
    <row r="2" spans="1:13" x14ac:dyDescent="0.3">
      <c r="A2" s="9"/>
      <c r="B2" s="1"/>
      <c r="C2" s="1"/>
      <c r="D2" s="2"/>
      <c r="E2" s="3"/>
      <c r="F2" s="2"/>
      <c r="G2" s="4"/>
      <c r="H2" s="4"/>
      <c r="I2" s="5"/>
      <c r="J2" s="5"/>
    </row>
    <row r="3" spans="1:13" x14ac:dyDescent="0.3">
      <c r="A3" s="9"/>
      <c r="B3" s="1"/>
      <c r="C3" s="1"/>
      <c r="D3" s="2"/>
      <c r="E3" s="3"/>
      <c r="F3" s="2"/>
      <c r="G3" s="4"/>
      <c r="H3" s="4"/>
    </row>
    <row r="4" spans="1:13" ht="15" customHeight="1" x14ac:dyDescent="0.3">
      <c r="A4" s="86" t="s">
        <v>25</v>
      </c>
      <c r="B4" s="86"/>
      <c r="C4" s="86"/>
      <c r="D4" s="86"/>
      <c r="E4" s="86"/>
      <c r="F4" s="86"/>
      <c r="G4" s="86"/>
      <c r="H4" s="86"/>
      <c r="I4" s="86"/>
      <c r="J4" s="59"/>
    </row>
    <row r="5" spans="1:13" x14ac:dyDescent="0.3">
      <c r="A5" s="86" t="s">
        <v>26</v>
      </c>
      <c r="B5" s="86"/>
      <c r="C5" s="86"/>
      <c r="D5" s="86"/>
      <c r="E5" s="86"/>
      <c r="F5" s="86"/>
      <c r="G5" s="86"/>
      <c r="H5" s="86"/>
      <c r="I5" s="86"/>
      <c r="J5" s="59"/>
    </row>
    <row r="6" spans="1:13" ht="25.5" customHeight="1" x14ac:dyDescent="0.3">
      <c r="A6" s="87"/>
      <c r="B6" s="87"/>
      <c r="C6" s="87"/>
      <c r="D6" s="87"/>
      <c r="E6" s="87"/>
      <c r="F6" s="87"/>
      <c r="G6" s="87"/>
      <c r="H6" s="87"/>
      <c r="I6" s="87"/>
      <c r="J6" s="61"/>
    </row>
    <row r="7" spans="1:13" x14ac:dyDescent="0.3">
      <c r="A7" s="61"/>
      <c r="B7" s="61"/>
      <c r="C7" s="61"/>
      <c r="D7" s="61"/>
      <c r="E7" s="61"/>
      <c r="F7" s="61"/>
      <c r="G7" s="61"/>
      <c r="H7" s="61"/>
      <c r="I7" s="61"/>
      <c r="J7" s="61"/>
    </row>
    <row r="8" spans="1:13" x14ac:dyDescent="0.3">
      <c r="A8" s="88" t="s">
        <v>6</v>
      </c>
      <c r="B8" s="88"/>
      <c r="C8" s="88"/>
      <c r="D8" s="88"/>
      <c r="E8" s="88"/>
      <c r="F8" s="88"/>
      <c r="G8" s="88"/>
      <c r="H8" s="88"/>
      <c r="I8" s="88"/>
      <c r="J8" s="50"/>
    </row>
    <row r="9" spans="1:13" x14ac:dyDescent="0.3">
      <c r="A9" s="86" t="s">
        <v>7</v>
      </c>
      <c r="B9" s="86"/>
      <c r="C9" s="86"/>
      <c r="D9" s="86"/>
      <c r="E9" s="86"/>
      <c r="F9" s="86"/>
      <c r="G9" s="86"/>
      <c r="H9" s="86"/>
      <c r="I9" s="86"/>
      <c r="J9" s="59"/>
    </row>
    <row r="10" spans="1:13" x14ac:dyDescent="0.3">
      <c r="A10" s="6"/>
      <c r="B10" s="6"/>
      <c r="C10" s="6"/>
      <c r="D10" s="6"/>
      <c r="E10" s="6"/>
      <c r="F10" s="6"/>
      <c r="G10" s="7"/>
      <c r="H10" s="7"/>
      <c r="I10" s="7"/>
      <c r="J10" s="7"/>
    </row>
    <row r="11" spans="1:13" x14ac:dyDescent="0.3">
      <c r="A11" s="6"/>
      <c r="B11" s="6" t="s">
        <v>10</v>
      </c>
      <c r="C11" s="6"/>
      <c r="D11" s="6"/>
      <c r="E11" s="6"/>
      <c r="F11" s="6"/>
      <c r="G11" s="7"/>
      <c r="H11" s="7"/>
      <c r="I11" s="7"/>
      <c r="J11" s="7"/>
    </row>
    <row r="12" spans="1:13" x14ac:dyDescent="0.3">
      <c r="A12" s="6"/>
      <c r="B12" s="6" t="s">
        <v>24</v>
      </c>
      <c r="C12" s="6"/>
      <c r="D12" s="6"/>
      <c r="E12" s="6"/>
      <c r="F12" s="6"/>
      <c r="G12" s="7"/>
      <c r="H12" s="7"/>
      <c r="I12" s="7"/>
      <c r="J12" s="7"/>
    </row>
    <row r="13" spans="1:13" x14ac:dyDescent="0.3">
      <c r="A13" s="6"/>
      <c r="B13" s="11"/>
      <c r="C13" s="11"/>
      <c r="D13" s="6"/>
      <c r="E13" s="6"/>
      <c r="F13" s="6"/>
      <c r="G13" s="7"/>
      <c r="H13" s="7"/>
      <c r="I13" s="7"/>
      <c r="J13" s="7"/>
    </row>
    <row r="14" spans="1:13" ht="110.25" customHeight="1" x14ac:dyDescent="0.3">
      <c r="A14" s="14" t="s">
        <v>8</v>
      </c>
      <c r="B14" s="12" t="s">
        <v>0</v>
      </c>
      <c r="C14" s="36" t="s">
        <v>27</v>
      </c>
      <c r="D14" s="13" t="s">
        <v>1</v>
      </c>
      <c r="E14" s="13" t="s">
        <v>2</v>
      </c>
      <c r="F14" s="13" t="s">
        <v>9</v>
      </c>
      <c r="G14" s="13" t="s">
        <v>3</v>
      </c>
      <c r="H14" s="13" t="s">
        <v>4</v>
      </c>
      <c r="I14" s="13" t="s">
        <v>5</v>
      </c>
      <c r="J14" s="13" t="s">
        <v>21</v>
      </c>
    </row>
    <row r="15" spans="1:13" ht="14.4" thickBot="1" x14ac:dyDescent="0.35">
      <c r="A15" s="37">
        <v>1</v>
      </c>
      <c r="B15" s="37">
        <v>2</v>
      </c>
      <c r="C15" s="37">
        <v>3</v>
      </c>
      <c r="D15" s="37">
        <v>4</v>
      </c>
      <c r="E15" s="37">
        <v>5</v>
      </c>
      <c r="F15" s="37">
        <v>6</v>
      </c>
      <c r="G15" s="37">
        <v>7</v>
      </c>
      <c r="H15" s="37">
        <v>8</v>
      </c>
      <c r="I15" s="37">
        <v>9</v>
      </c>
      <c r="J15" s="53">
        <v>10</v>
      </c>
    </row>
    <row r="16" spans="1:13" ht="105" customHeight="1" x14ac:dyDescent="0.3">
      <c r="A16" s="38">
        <v>1</v>
      </c>
      <c r="B16" s="75" t="s">
        <v>11</v>
      </c>
      <c r="C16" s="76" t="s">
        <v>38</v>
      </c>
      <c r="D16" s="39" t="s">
        <v>13</v>
      </c>
      <c r="E16" s="40">
        <f>741.4-47.1</f>
        <v>694.3</v>
      </c>
      <c r="F16" s="41">
        <f t="shared" ref="F16:F21" si="0">E16*45.12</f>
        <v>31326.815999999995</v>
      </c>
      <c r="G16" s="42">
        <v>18</v>
      </c>
      <c r="H16" s="42">
        <v>1</v>
      </c>
      <c r="I16" s="51">
        <f t="shared" ref="I16:I21" si="1">H16*G16*F16</f>
        <v>563882.68799999997</v>
      </c>
      <c r="J16" s="74" t="s">
        <v>45</v>
      </c>
      <c r="K16" s="73"/>
      <c r="L16" s="73"/>
      <c r="M16" s="73"/>
    </row>
    <row r="17" spans="1:20" ht="120.75" customHeight="1" x14ac:dyDescent="0.3">
      <c r="A17" s="43">
        <v>2</v>
      </c>
      <c r="B17" s="62" t="s">
        <v>34</v>
      </c>
      <c r="C17" s="63" t="s">
        <v>46</v>
      </c>
      <c r="D17" s="13" t="s">
        <v>14</v>
      </c>
      <c r="E17" s="15">
        <f>182.5-47.1</f>
        <v>135.4</v>
      </c>
      <c r="F17" s="16">
        <f t="shared" si="0"/>
        <v>6109.2479999999996</v>
      </c>
      <c r="G17" s="14">
        <v>6</v>
      </c>
      <c r="H17" s="14">
        <v>1</v>
      </c>
      <c r="I17" s="17">
        <f t="shared" si="1"/>
        <v>36655.487999999998</v>
      </c>
      <c r="J17" s="72"/>
      <c r="K17" s="56"/>
      <c r="L17" s="89"/>
      <c r="M17" s="89"/>
      <c r="N17" s="89"/>
      <c r="O17" s="89"/>
      <c r="P17" s="89"/>
      <c r="Q17" s="89"/>
      <c r="R17" s="89"/>
      <c r="S17" s="89"/>
      <c r="T17" s="89"/>
    </row>
    <row r="18" spans="1:20" ht="41.25" customHeight="1" x14ac:dyDescent="0.3">
      <c r="A18" s="43">
        <v>3</v>
      </c>
      <c r="B18" s="62" t="s">
        <v>29</v>
      </c>
      <c r="C18" s="63" t="s">
        <v>30</v>
      </c>
      <c r="D18" s="13" t="s">
        <v>31</v>
      </c>
      <c r="E18" s="15">
        <v>16.2</v>
      </c>
      <c r="F18" s="16">
        <f t="shared" si="0"/>
        <v>730.94399999999996</v>
      </c>
      <c r="G18" s="14">
        <v>6</v>
      </c>
      <c r="H18" s="14">
        <v>1</v>
      </c>
      <c r="I18" s="17">
        <f t="shared" si="1"/>
        <v>4385.6639999999998</v>
      </c>
      <c r="J18" s="68"/>
      <c r="K18" s="56"/>
    </row>
    <row r="19" spans="1:20" ht="61.2" customHeight="1" x14ac:dyDescent="0.3">
      <c r="A19" s="43">
        <v>4</v>
      </c>
      <c r="B19" s="62" t="s">
        <v>47</v>
      </c>
      <c r="C19" s="63" t="s">
        <v>35</v>
      </c>
      <c r="D19" s="13" t="s">
        <v>37</v>
      </c>
      <c r="E19" s="15">
        <f>182.5</f>
        <v>182.5</v>
      </c>
      <c r="F19" s="16">
        <f t="shared" si="0"/>
        <v>8234.4</v>
      </c>
      <c r="G19" s="14">
        <v>6</v>
      </c>
      <c r="H19" s="14">
        <v>1</v>
      </c>
      <c r="I19" s="17">
        <f t="shared" si="1"/>
        <v>49406.399999999994</v>
      </c>
      <c r="J19" s="68"/>
      <c r="K19" s="56"/>
    </row>
    <row r="20" spans="1:20" ht="45.75" customHeight="1" x14ac:dyDescent="0.3">
      <c r="A20" s="43">
        <v>5</v>
      </c>
      <c r="B20" s="62" t="s">
        <v>44</v>
      </c>
      <c r="C20" s="63" t="s">
        <v>32</v>
      </c>
      <c r="D20" s="13" t="s">
        <v>33</v>
      </c>
      <c r="E20" s="15">
        <f>129.6-47.1</f>
        <v>82.5</v>
      </c>
      <c r="F20" s="16">
        <f t="shared" si="0"/>
        <v>3722.3999999999996</v>
      </c>
      <c r="G20" s="14">
        <v>6</v>
      </c>
      <c r="H20" s="14">
        <v>1</v>
      </c>
      <c r="I20" s="17">
        <f t="shared" si="1"/>
        <v>22334.399999999998</v>
      </c>
      <c r="J20" s="70" t="s">
        <v>39</v>
      </c>
      <c r="K20" s="56"/>
    </row>
    <row r="21" spans="1:20" ht="34.5" customHeight="1" thickBot="1" x14ac:dyDescent="0.35">
      <c r="A21" s="44">
        <v>6</v>
      </c>
      <c r="B21" s="77" t="s">
        <v>12</v>
      </c>
      <c r="C21" s="78" t="s">
        <v>28</v>
      </c>
      <c r="D21" s="45" t="s">
        <v>15</v>
      </c>
      <c r="E21" s="46">
        <v>47.1</v>
      </c>
      <c r="F21" s="47">
        <f t="shared" si="0"/>
        <v>2125.152</v>
      </c>
      <c r="G21" s="48">
        <f>G16+G17</f>
        <v>24</v>
      </c>
      <c r="H21" s="49">
        <v>1</v>
      </c>
      <c r="I21" s="52">
        <f t="shared" si="1"/>
        <v>51003.648000000001</v>
      </c>
      <c r="J21" s="71" t="s">
        <v>43</v>
      </c>
      <c r="K21" s="18"/>
    </row>
    <row r="22" spans="1:20" ht="18.75" customHeight="1" thickBot="1" x14ac:dyDescent="0.35">
      <c r="A22" s="79" t="s">
        <v>22</v>
      </c>
      <c r="B22" s="80"/>
      <c r="C22" s="80"/>
      <c r="D22" s="80"/>
      <c r="E22" s="80"/>
      <c r="F22" s="80"/>
      <c r="G22" s="80"/>
      <c r="H22" s="81"/>
      <c r="I22" s="54">
        <f>SUM(I16:I21)</f>
        <v>727668.28800000006</v>
      </c>
      <c r="J22" s="55">
        <f>I22-I20-I19-I18</f>
        <v>651541.82400000002</v>
      </c>
      <c r="K22" s="18"/>
    </row>
    <row r="23" spans="1:20" ht="71.25" customHeight="1" x14ac:dyDescent="0.3">
      <c r="A23" s="38">
        <v>1</v>
      </c>
      <c r="B23" s="75" t="s">
        <v>16</v>
      </c>
      <c r="C23" s="76" t="s">
        <v>38</v>
      </c>
      <c r="D23" s="39" t="s">
        <v>17</v>
      </c>
      <c r="E23" s="40">
        <f>411.9-45.5</f>
        <v>366.4</v>
      </c>
      <c r="F23" s="41">
        <f>E23*45.12</f>
        <v>16531.967999999997</v>
      </c>
      <c r="G23" s="42">
        <v>6</v>
      </c>
      <c r="H23" s="42">
        <v>1</v>
      </c>
      <c r="I23" s="51">
        <f>H23*G23*F23</f>
        <v>99191.80799999999</v>
      </c>
      <c r="J23" s="66"/>
      <c r="K23" s="18"/>
    </row>
    <row r="24" spans="1:20" ht="81" customHeight="1" x14ac:dyDescent="0.3">
      <c r="A24" s="43">
        <v>2</v>
      </c>
      <c r="B24" s="62" t="s">
        <v>42</v>
      </c>
      <c r="C24" s="63" t="s">
        <v>40</v>
      </c>
      <c r="D24" s="13" t="s">
        <v>19</v>
      </c>
      <c r="E24" s="15">
        <f>97.3-45.5</f>
        <v>51.8</v>
      </c>
      <c r="F24" s="16">
        <f>E24*45.12</f>
        <v>2337.2159999999999</v>
      </c>
      <c r="G24" s="35">
        <v>6</v>
      </c>
      <c r="H24" s="14">
        <v>1</v>
      </c>
      <c r="I24" s="17">
        <f>H24*G24*F24</f>
        <v>14023.295999999998</v>
      </c>
      <c r="J24" s="67"/>
      <c r="K24" s="57"/>
    </row>
    <row r="25" spans="1:20" ht="27" thickBot="1" x14ac:dyDescent="0.35">
      <c r="A25" s="44">
        <v>3</v>
      </c>
      <c r="B25" s="77" t="s">
        <v>20</v>
      </c>
      <c r="C25" s="78" t="s">
        <v>41</v>
      </c>
      <c r="D25" s="45" t="s">
        <v>18</v>
      </c>
      <c r="E25" s="46">
        <v>45.5</v>
      </c>
      <c r="F25" s="47">
        <f>E25*45.12</f>
        <v>2052.96</v>
      </c>
      <c r="G25" s="48">
        <v>12</v>
      </c>
      <c r="H25" s="49">
        <v>1</v>
      </c>
      <c r="I25" s="52">
        <f>H25*G25*F25</f>
        <v>24635.52</v>
      </c>
      <c r="J25" s="69"/>
      <c r="K25" s="18"/>
    </row>
    <row r="26" spans="1:20" ht="18.75" customHeight="1" thickBot="1" x14ac:dyDescent="0.35">
      <c r="A26" s="82" t="s">
        <v>23</v>
      </c>
      <c r="B26" s="83"/>
      <c r="C26" s="83"/>
      <c r="D26" s="83"/>
      <c r="E26" s="83"/>
      <c r="F26" s="83"/>
      <c r="G26" s="83"/>
      <c r="H26" s="84"/>
      <c r="I26" s="64">
        <f>SUM(I23:I25)</f>
        <v>137850.62399999998</v>
      </c>
      <c r="J26" s="65"/>
      <c r="K26" s="18"/>
    </row>
    <row r="27" spans="1:20" x14ac:dyDescent="0.3">
      <c r="A27" s="60"/>
      <c r="B27" s="31"/>
      <c r="C27" s="31"/>
      <c r="D27" s="26"/>
      <c r="E27" s="27"/>
      <c r="F27" s="28"/>
      <c r="G27" s="60"/>
      <c r="H27" s="60"/>
      <c r="I27" s="29"/>
      <c r="J27" s="29"/>
    </row>
    <row r="28" spans="1:20" x14ac:dyDescent="0.3">
      <c r="A28" s="6"/>
      <c r="B28" s="19"/>
      <c r="C28" s="19"/>
      <c r="D28" s="6"/>
      <c r="E28" s="6"/>
      <c r="F28" s="6"/>
      <c r="G28" s="7"/>
      <c r="H28" s="7"/>
      <c r="I28" s="7"/>
      <c r="J28" s="7"/>
    </row>
    <row r="29" spans="1:20" x14ac:dyDescent="0.3">
      <c r="A29" s="6"/>
      <c r="B29" s="6"/>
      <c r="C29" s="6"/>
      <c r="D29" s="6"/>
      <c r="E29" s="6"/>
      <c r="F29" s="20"/>
      <c r="G29" s="7"/>
      <c r="H29" s="7"/>
      <c r="I29" s="24"/>
      <c r="J29" s="24"/>
    </row>
    <row r="30" spans="1:20" x14ac:dyDescent="0.3">
      <c r="B30" s="6"/>
      <c r="C30" s="6"/>
      <c r="D30" s="85"/>
      <c r="E30" s="85"/>
      <c r="F30" s="85"/>
      <c r="G30" s="85"/>
      <c r="H30" s="85"/>
      <c r="I30" s="85"/>
      <c r="J30" s="58"/>
    </row>
    <row r="31" spans="1:20" x14ac:dyDescent="0.3">
      <c r="B31" s="6"/>
      <c r="C31" s="6"/>
      <c r="F31" s="21"/>
      <c r="I31" s="23"/>
      <c r="J31" s="23"/>
    </row>
  </sheetData>
  <mergeCells count="9">
    <mergeCell ref="L17:T17"/>
    <mergeCell ref="A22:H22"/>
    <mergeCell ref="A26:H26"/>
    <mergeCell ref="D30:I30"/>
    <mergeCell ref="A4:I4"/>
    <mergeCell ref="A5:I5"/>
    <mergeCell ref="A6:I6"/>
    <mergeCell ref="A8:I8"/>
    <mergeCell ref="A9:I9"/>
  </mergeCells>
  <pageMargins left="0.7" right="0.7" top="0.75" bottom="0.75" header="0.3" footer="0.3"/>
  <pageSetup paperSize="9" scale="67"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8671875" defaultRowHeight="14.4" x14ac:dyDescent="0.3"/>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topLeftCell="A23" zoomScale="70" zoomScaleNormal="70" zoomScalePageLayoutView="90" workbookViewId="0">
      <selection activeCell="G17" sqref="G17"/>
    </sheetView>
  </sheetViews>
  <sheetFormatPr defaultColWidth="9.109375" defaultRowHeight="13.8" x14ac:dyDescent="0.3"/>
  <cols>
    <col min="1" max="1" width="3.33203125" style="30" customWidth="1"/>
    <col min="2" max="2" width="43.109375" style="30" bestFit="1" customWidth="1"/>
    <col min="3" max="3" width="26.33203125" style="30" customWidth="1"/>
    <col min="4" max="4" width="11.6640625" style="22" customWidth="1"/>
    <col min="5" max="5" width="30.33203125" style="22" customWidth="1"/>
    <col min="6" max="6" width="51.88671875" style="22" customWidth="1"/>
    <col min="7" max="16384" width="9.109375" style="30"/>
  </cols>
  <sheetData>
    <row r="1" spans="1:9" x14ac:dyDescent="0.3">
      <c r="A1" s="8"/>
      <c r="B1" s="8"/>
      <c r="C1" s="8"/>
      <c r="D1" s="8"/>
      <c r="E1" s="32"/>
      <c r="F1" s="32"/>
    </row>
    <row r="2" spans="1:9" x14ac:dyDescent="0.3">
      <c r="A2" s="9"/>
      <c r="B2" s="1"/>
      <c r="C2" s="1"/>
      <c r="D2" s="4"/>
      <c r="E2" s="5"/>
      <c r="F2" s="5"/>
    </row>
    <row r="3" spans="1:9" x14ac:dyDescent="0.3">
      <c r="A3" s="9"/>
      <c r="B3" s="1"/>
      <c r="C3" s="1"/>
      <c r="D3" s="4"/>
    </row>
    <row r="4" spans="1:9" ht="15" customHeight="1" x14ac:dyDescent="0.3">
      <c r="A4" s="86" t="s">
        <v>25</v>
      </c>
      <c r="B4" s="86"/>
      <c r="C4" s="86"/>
      <c r="D4" s="86"/>
      <c r="E4" s="86"/>
      <c r="F4" s="33"/>
    </row>
    <row r="5" spans="1:9" x14ac:dyDescent="0.3">
      <c r="A5" s="86" t="s">
        <v>26</v>
      </c>
      <c r="B5" s="86"/>
      <c r="C5" s="86"/>
      <c r="D5" s="86"/>
      <c r="E5" s="86"/>
      <c r="F5" s="33"/>
    </row>
    <row r="6" spans="1:9" ht="25.5" customHeight="1" x14ac:dyDescent="0.3">
      <c r="A6" s="87"/>
      <c r="B6" s="87"/>
      <c r="C6" s="87"/>
      <c r="D6" s="87"/>
      <c r="E6" s="87"/>
      <c r="F6" s="10"/>
    </row>
    <row r="7" spans="1:9" x14ac:dyDescent="0.3">
      <c r="A7" s="10"/>
      <c r="B7" s="10"/>
      <c r="C7" s="10"/>
      <c r="D7" s="10"/>
      <c r="E7" s="10"/>
      <c r="F7" s="10"/>
    </row>
    <row r="8" spans="1:9" x14ac:dyDescent="0.3">
      <c r="A8" s="88" t="s">
        <v>6</v>
      </c>
      <c r="B8" s="88"/>
      <c r="C8" s="88"/>
      <c r="D8" s="88"/>
      <c r="E8" s="88"/>
      <c r="F8" s="50"/>
    </row>
    <row r="9" spans="1:9" x14ac:dyDescent="0.3">
      <c r="A9" s="86" t="s">
        <v>7</v>
      </c>
      <c r="B9" s="86"/>
      <c r="C9" s="86"/>
      <c r="D9" s="86"/>
      <c r="E9" s="86"/>
      <c r="F9" s="33"/>
    </row>
    <row r="10" spans="1:9" x14ac:dyDescent="0.3">
      <c r="A10" s="6"/>
      <c r="B10" s="6"/>
      <c r="C10" s="6"/>
      <c r="D10" s="7"/>
      <c r="E10" s="7"/>
      <c r="F10" s="7"/>
    </row>
    <row r="11" spans="1:9" x14ac:dyDescent="0.3">
      <c r="A11" s="6"/>
      <c r="B11" s="6" t="s">
        <v>10</v>
      </c>
      <c r="C11" s="6"/>
      <c r="D11" s="7"/>
      <c r="E11" s="7"/>
      <c r="F11" s="7"/>
    </row>
    <row r="12" spans="1:9" x14ac:dyDescent="0.3">
      <c r="A12" s="6"/>
      <c r="B12" s="6" t="s">
        <v>24</v>
      </c>
      <c r="C12" s="6"/>
      <c r="D12" s="7"/>
      <c r="E12" s="7"/>
      <c r="F12" s="7"/>
    </row>
    <row r="13" spans="1:9" x14ac:dyDescent="0.3">
      <c r="A13" s="6"/>
      <c r="B13" s="11"/>
      <c r="C13" s="11"/>
      <c r="D13" s="7"/>
      <c r="E13" s="7"/>
      <c r="F13" s="7"/>
    </row>
    <row r="14" spans="1:9" ht="110.25" customHeight="1" x14ac:dyDescent="0.3">
      <c r="A14" s="14" t="s">
        <v>8</v>
      </c>
      <c r="B14" s="12" t="s">
        <v>0</v>
      </c>
      <c r="C14" s="36" t="s">
        <v>27</v>
      </c>
      <c r="D14" s="13" t="s">
        <v>3</v>
      </c>
      <c r="E14" s="13" t="s">
        <v>5</v>
      </c>
      <c r="F14" s="13" t="s">
        <v>21</v>
      </c>
    </row>
    <row r="15" spans="1:9" ht="14.4" thickBot="1" x14ac:dyDescent="0.35">
      <c r="A15" s="37">
        <v>1</v>
      </c>
      <c r="B15" s="37">
        <v>2</v>
      </c>
      <c r="C15" s="37">
        <v>3</v>
      </c>
      <c r="D15" s="37">
        <v>7</v>
      </c>
      <c r="E15" s="37">
        <v>9</v>
      </c>
      <c r="F15" s="53">
        <v>10</v>
      </c>
    </row>
    <row r="16" spans="1:9" ht="105" customHeight="1" x14ac:dyDescent="0.3">
      <c r="A16" s="38">
        <v>1</v>
      </c>
      <c r="B16" s="75" t="s">
        <v>11</v>
      </c>
      <c r="C16" s="76" t="s">
        <v>38</v>
      </c>
      <c r="D16" s="42">
        <v>6</v>
      </c>
      <c r="E16" s="51">
        <v>187960.89599999998</v>
      </c>
      <c r="F16" s="74" t="s">
        <v>45</v>
      </c>
      <c r="G16" s="73"/>
      <c r="H16" s="73"/>
      <c r="I16" s="73"/>
    </row>
    <row r="17" spans="1:16" ht="120.75" customHeight="1" x14ac:dyDescent="0.3">
      <c r="A17" s="43">
        <v>2</v>
      </c>
      <c r="B17" s="62" t="s">
        <v>34</v>
      </c>
      <c r="C17" s="63" t="s">
        <v>46</v>
      </c>
      <c r="D17" s="14">
        <v>6</v>
      </c>
      <c r="E17" s="17">
        <v>36655.487999999998</v>
      </c>
      <c r="F17" s="72"/>
      <c r="G17" s="56"/>
      <c r="H17" s="89"/>
      <c r="I17" s="89"/>
      <c r="J17" s="89"/>
      <c r="K17" s="89"/>
      <c r="L17" s="89"/>
      <c r="M17" s="89"/>
      <c r="N17" s="89"/>
      <c r="O17" s="89"/>
      <c r="P17" s="89"/>
    </row>
    <row r="18" spans="1:16" ht="41.25" customHeight="1" x14ac:dyDescent="0.3">
      <c r="A18" s="43">
        <v>3</v>
      </c>
      <c r="B18" s="62" t="s">
        <v>29</v>
      </c>
      <c r="C18" s="63" t="s">
        <v>30</v>
      </c>
      <c r="D18" s="14">
        <v>6</v>
      </c>
      <c r="E18" s="17">
        <v>4385.6639999999998</v>
      </c>
      <c r="F18" s="68"/>
      <c r="G18" s="56"/>
    </row>
    <row r="19" spans="1:16" ht="45" customHeight="1" x14ac:dyDescent="0.3">
      <c r="A19" s="43">
        <v>4</v>
      </c>
      <c r="B19" s="62" t="s">
        <v>36</v>
      </c>
      <c r="C19" s="63" t="s">
        <v>35</v>
      </c>
      <c r="D19" s="14">
        <v>6</v>
      </c>
      <c r="E19" s="17">
        <v>49406.399999999994</v>
      </c>
      <c r="F19" s="68"/>
      <c r="G19" s="56"/>
    </row>
    <row r="20" spans="1:16" ht="45.75" customHeight="1" x14ac:dyDescent="0.3">
      <c r="A20" s="43">
        <v>5</v>
      </c>
      <c r="B20" s="62" t="s">
        <v>44</v>
      </c>
      <c r="C20" s="63" t="s">
        <v>32</v>
      </c>
      <c r="D20" s="14">
        <v>6</v>
      </c>
      <c r="E20" s="17">
        <v>22334.399999999998</v>
      </c>
      <c r="F20" s="70" t="s">
        <v>39</v>
      </c>
      <c r="G20" s="56"/>
    </row>
    <row r="21" spans="1:16" ht="34.5" customHeight="1" thickBot="1" x14ac:dyDescent="0.35">
      <c r="A21" s="44">
        <v>6</v>
      </c>
      <c r="B21" s="77" t="s">
        <v>12</v>
      </c>
      <c r="C21" s="78" t="s">
        <v>28</v>
      </c>
      <c r="D21" s="48">
        <f>D16+D17</f>
        <v>12</v>
      </c>
      <c r="E21" s="52">
        <v>25501.824000000001</v>
      </c>
      <c r="F21" s="71" t="s">
        <v>43</v>
      </c>
      <c r="G21" s="18"/>
    </row>
    <row r="22" spans="1:16" ht="18.75" customHeight="1" thickBot="1" x14ac:dyDescent="0.35">
      <c r="A22" s="79" t="s">
        <v>22</v>
      </c>
      <c r="B22" s="80"/>
      <c r="C22" s="80"/>
      <c r="D22" s="80"/>
      <c r="E22" s="54">
        <v>326244.67200000002</v>
      </c>
      <c r="F22" s="55">
        <f>E22-E20-E19-E18</f>
        <v>250118.20800000001</v>
      </c>
      <c r="G22" s="18"/>
    </row>
    <row r="23" spans="1:16" ht="71.25" customHeight="1" x14ac:dyDescent="0.3">
      <c r="A23" s="38">
        <v>1</v>
      </c>
      <c r="B23" s="75" t="s">
        <v>16</v>
      </c>
      <c r="C23" s="76" t="s">
        <v>38</v>
      </c>
      <c r="D23" s="42">
        <v>6</v>
      </c>
      <c r="E23" s="51">
        <v>99191.80799999999</v>
      </c>
      <c r="F23" s="66"/>
      <c r="G23" s="18"/>
    </row>
    <row r="24" spans="1:16" ht="81" customHeight="1" x14ac:dyDescent="0.3">
      <c r="A24" s="43">
        <v>2</v>
      </c>
      <c r="B24" s="62" t="s">
        <v>42</v>
      </c>
      <c r="C24" s="63" t="s">
        <v>40</v>
      </c>
      <c r="D24" s="35">
        <v>6</v>
      </c>
      <c r="E24" s="17">
        <v>14023.295999999998</v>
      </c>
      <c r="F24" s="67"/>
      <c r="G24" s="57"/>
    </row>
    <row r="25" spans="1:16" ht="27" thickBot="1" x14ac:dyDescent="0.35">
      <c r="A25" s="44">
        <v>3</v>
      </c>
      <c r="B25" s="77" t="s">
        <v>20</v>
      </c>
      <c r="C25" s="78" t="s">
        <v>41</v>
      </c>
      <c r="D25" s="48">
        <v>12</v>
      </c>
      <c r="E25" s="52">
        <v>24635.52</v>
      </c>
      <c r="F25" s="69"/>
      <c r="G25" s="18"/>
    </row>
    <row r="26" spans="1:16" ht="18.75" customHeight="1" thickBot="1" x14ac:dyDescent="0.35">
      <c r="A26" s="82" t="s">
        <v>23</v>
      </c>
      <c r="B26" s="83"/>
      <c r="C26" s="83"/>
      <c r="D26" s="83"/>
      <c r="E26" s="64">
        <v>137850.62399999998</v>
      </c>
      <c r="F26" s="65"/>
      <c r="G26" s="18"/>
    </row>
    <row r="27" spans="1:16" x14ac:dyDescent="0.3">
      <c r="A27" s="25"/>
      <c r="B27" s="31"/>
      <c r="C27" s="31"/>
      <c r="D27" s="25"/>
      <c r="E27" s="29"/>
      <c r="F27" s="29"/>
    </row>
    <row r="28" spans="1:16" x14ac:dyDescent="0.3">
      <c r="A28" s="6"/>
      <c r="B28" s="19"/>
      <c r="C28" s="19"/>
      <c r="D28" s="7"/>
      <c r="E28" s="7"/>
      <c r="F28" s="7"/>
    </row>
    <row r="29" spans="1:16" x14ac:dyDescent="0.3">
      <c r="A29" s="6"/>
      <c r="B29" s="6"/>
      <c r="C29" s="6"/>
      <c r="D29" s="7"/>
      <c r="E29" s="24"/>
      <c r="F29" s="24"/>
    </row>
    <row r="30" spans="1:16" x14ac:dyDescent="0.3">
      <c r="B30" s="6"/>
      <c r="C30" s="6"/>
      <c r="D30" s="85"/>
      <c r="E30" s="85"/>
      <c r="F30" s="34"/>
    </row>
    <row r="31" spans="1:16" x14ac:dyDescent="0.3">
      <c r="B31" s="6"/>
      <c r="C31" s="6"/>
      <c r="E31" s="23"/>
      <c r="F31" s="23"/>
    </row>
  </sheetData>
  <mergeCells count="9">
    <mergeCell ref="H17:P17"/>
    <mergeCell ref="D30:E30"/>
    <mergeCell ref="A4:E4"/>
    <mergeCell ref="A22:D22"/>
    <mergeCell ref="A26:D26"/>
    <mergeCell ref="A5:E5"/>
    <mergeCell ref="A6:E6"/>
    <mergeCell ref="A8:E8"/>
    <mergeCell ref="A9:E9"/>
  </mergeCells>
  <pageMargins left="0.7" right="0.7" top="0.75" bottom="0.75" header="0.3" footer="0.3"/>
  <pageSetup paperSize="9" scale="67" fitToWidth="0" orientation="landscape"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 (2)</vt:lpstr>
      <vt:lpstr>Лист2</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Алексей Бершов</dc:creator>
  <cp:lastModifiedBy>User</cp:lastModifiedBy>
  <cp:lastPrinted>2014-02-25T07:39:49Z</cp:lastPrinted>
  <dcterms:created xsi:type="dcterms:W3CDTF">2014-02-14T10:38:29Z</dcterms:created>
  <dcterms:modified xsi:type="dcterms:W3CDTF">2018-09-18T06:14:13Z</dcterms:modified>
</cp:coreProperties>
</file>